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'Sheet1'!$A$1:$J$55</definedName>
  </definedNames>
  <calcPr fullCalcOnLoad="1"/>
</workbook>
</file>

<file path=xl/sharedStrings.xml><?xml version="1.0" encoding="utf-8"?>
<sst xmlns="http://schemas.openxmlformats.org/spreadsheetml/2006/main" count="136" uniqueCount="119">
  <si>
    <t>Fashion - Clothes</t>
  </si>
  <si>
    <t>% of whole of market</t>
  </si>
  <si>
    <t>Unit</t>
  </si>
  <si>
    <t>101-102</t>
  </si>
  <si>
    <t>Red Opia</t>
  </si>
  <si>
    <t>Watsons</t>
  </si>
  <si>
    <t>Mercer Childrens Clothes</t>
  </si>
  <si>
    <t>Mercer Womens Clothes</t>
  </si>
  <si>
    <t>Norton Riding Shop</t>
  </si>
  <si>
    <t>137-141</t>
  </si>
  <si>
    <t>118-120</t>
  </si>
  <si>
    <t>115-117</t>
  </si>
  <si>
    <t>52-53</t>
  </si>
  <si>
    <t>40-41</t>
  </si>
  <si>
    <t>Fashion - Shoes &amp; Accessories</t>
  </si>
  <si>
    <t>Total</t>
  </si>
  <si>
    <t>Macsamillion</t>
  </si>
  <si>
    <t>Pingui</t>
  </si>
  <si>
    <t>26,27,42,43</t>
  </si>
  <si>
    <t>65-66</t>
  </si>
  <si>
    <t>142-155</t>
  </si>
  <si>
    <t>110-112</t>
  </si>
  <si>
    <t>11-15</t>
  </si>
  <si>
    <t>Traditional Services</t>
  </si>
  <si>
    <t>Non Food</t>
  </si>
  <si>
    <t>Jemini</t>
  </si>
  <si>
    <t>7</t>
  </si>
  <si>
    <t>28-29</t>
  </si>
  <si>
    <t>67,68,74,75</t>
  </si>
  <si>
    <t>106-107</t>
  </si>
  <si>
    <t>99-100</t>
  </si>
  <si>
    <t>Covered Market Arts</t>
  </si>
  <si>
    <t>81-82</t>
  </si>
  <si>
    <t>Home Products, Gifts &amp; Toys</t>
  </si>
  <si>
    <t>Helen Douglas House</t>
  </si>
  <si>
    <t>Cardew &amp; Co coffee etc</t>
  </si>
  <si>
    <t>64-64a</t>
  </si>
  <si>
    <t>69-73</t>
  </si>
  <si>
    <t>113-114</t>
  </si>
  <si>
    <t>131-136</t>
  </si>
  <si>
    <t>44-45</t>
  </si>
  <si>
    <t>Non Foods Total</t>
  </si>
  <si>
    <t>Food</t>
  </si>
  <si>
    <t>Raw Foods</t>
  </si>
  <si>
    <t>McCarthy Bros</t>
  </si>
  <si>
    <t>Alden Fishmonger</t>
  </si>
  <si>
    <t>Feller Butchers</t>
  </si>
  <si>
    <t>18-19</t>
  </si>
  <si>
    <t>20,49</t>
  </si>
  <si>
    <t>21-23</t>
  </si>
  <si>
    <t>46-48</t>
  </si>
  <si>
    <t>54,55,88</t>
  </si>
  <si>
    <t>60-62</t>
  </si>
  <si>
    <t>Food Products</t>
  </si>
  <si>
    <t>Nash Bakery</t>
  </si>
  <si>
    <t>Chocology</t>
  </si>
  <si>
    <t>Palms Deli</t>
  </si>
  <si>
    <t>Cake Shop Ltd</t>
  </si>
  <si>
    <t>24-25</t>
  </si>
  <si>
    <t>55,84-87</t>
  </si>
  <si>
    <t>123-127</t>
  </si>
  <si>
    <t>A1 Food - Immediate Consumption</t>
  </si>
  <si>
    <t>Oxford Sandwich Co</t>
  </si>
  <si>
    <t>Bens Cookies</t>
  </si>
  <si>
    <t>16A</t>
  </si>
  <si>
    <t>16B-C</t>
  </si>
  <si>
    <t>34-35</t>
  </si>
  <si>
    <t>108-109</t>
  </si>
  <si>
    <t>A3/A5 Food</t>
  </si>
  <si>
    <t>Sofi de France</t>
  </si>
  <si>
    <t>33,36</t>
  </si>
  <si>
    <t>56-58</t>
  </si>
  <si>
    <t>63,77-80</t>
  </si>
  <si>
    <t>92,128-129</t>
  </si>
  <si>
    <t>103-103A</t>
  </si>
  <si>
    <t>104-105</t>
  </si>
  <si>
    <t>Foods Total</t>
  </si>
  <si>
    <t>Retail Trading Area (sq ft)</t>
  </si>
  <si>
    <t>Dragon Den</t>
  </si>
  <si>
    <t>The Market Barber</t>
  </si>
  <si>
    <t>Oxford Engraver</t>
  </si>
  <si>
    <t>Prices Pet Supplies</t>
  </si>
  <si>
    <t>The Garden</t>
  </si>
  <si>
    <t>Hedges Butcher</t>
  </si>
  <si>
    <t>Bonners, grocery</t>
  </si>
  <si>
    <t>Fasta Pasta</t>
  </si>
  <si>
    <t>Wards - confectionary</t>
  </si>
  <si>
    <t>Market News - newsagent</t>
  </si>
  <si>
    <t>Moo Moo's</t>
  </si>
  <si>
    <t>Oxford Cheese Co, cheese &amp; wine</t>
  </si>
  <si>
    <t>Alpha Bar</t>
  </si>
  <si>
    <t>Ricardo's</t>
  </si>
  <si>
    <t>Pieminister</t>
  </si>
  <si>
    <t>Brothers Coffee Shop</t>
  </si>
  <si>
    <t>Browns Cafe</t>
  </si>
  <si>
    <t>Mortons</t>
  </si>
  <si>
    <t>Next to Nothing</t>
  </si>
  <si>
    <t>John Gowing Jeweller</t>
  </si>
  <si>
    <t>The Hat Box</t>
  </si>
  <si>
    <t>Bangles</t>
  </si>
  <si>
    <t>Oxford Aromatics</t>
  </si>
  <si>
    <t>The Farmhouse, gifts &amp; toys etc</t>
  </si>
  <si>
    <t>Auto Models</t>
  </si>
  <si>
    <r>
      <t>Non Foods should be</t>
    </r>
    <r>
      <rPr>
        <b/>
        <sz val="10"/>
        <rFont val="Arial"/>
        <family val="2"/>
      </rPr>
      <t xml:space="preserve"> 60% </t>
    </r>
    <r>
      <rPr>
        <sz val="10"/>
        <rFont val="Arial"/>
        <family val="0"/>
      </rPr>
      <t>Maximum</t>
    </r>
  </si>
  <si>
    <r>
      <t xml:space="preserve">Foods should be </t>
    </r>
    <r>
      <rPr>
        <b/>
        <sz val="10"/>
        <rFont val="Arial"/>
        <family val="2"/>
      </rPr>
      <t>50%</t>
    </r>
    <r>
      <rPr>
        <sz val="10"/>
        <rFont val="Arial"/>
        <family val="0"/>
      </rPr>
      <t xml:space="preserve"> maximum</t>
    </r>
  </si>
  <si>
    <r>
      <t xml:space="preserve">No one sector should excced </t>
    </r>
    <r>
      <rPr>
        <b/>
        <sz val="10"/>
        <rFont val="Arial"/>
        <family val="2"/>
      </rPr>
      <t>20 %</t>
    </r>
  </si>
  <si>
    <r>
      <t xml:space="preserve">No one defined trade should exceed </t>
    </r>
    <r>
      <rPr>
        <b/>
        <sz val="10"/>
        <rFont val="Arial"/>
        <family val="2"/>
      </rPr>
      <t>10%</t>
    </r>
  </si>
  <si>
    <r>
      <t xml:space="preserve">A1 &amp; A3/A5 should not excced current level of </t>
    </r>
    <r>
      <rPr>
        <b/>
        <sz val="10"/>
        <rFont val="Arial"/>
        <family val="2"/>
      </rPr>
      <t>20.42%</t>
    </r>
  </si>
  <si>
    <t>Whole Covered Market Area sqft</t>
  </si>
  <si>
    <t>Retail trading areas based upon Arbitration Award for 2007 rent review</t>
  </si>
  <si>
    <t>Oxford Cobbler</t>
  </si>
  <si>
    <t>Literary Arts &amp; Crafts, hobbies</t>
  </si>
  <si>
    <t>Michels Creperie</t>
  </si>
  <si>
    <t>31</t>
  </si>
  <si>
    <t>Tourist/walking Shop</t>
  </si>
  <si>
    <t>Dragon Den 2</t>
  </si>
  <si>
    <t>Wooden gifts</t>
  </si>
  <si>
    <t>Cards Galore</t>
  </si>
  <si>
    <t>Covered Market - current balance of trades as at 21/12/11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</si>
</sst>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"/>
    <numFmt numFmtId="165" formatCode="m\-d"/>
    <numFmt numFmtId="166" formatCode="#\-#"/>
    <numFmt numFmtId="167" formatCode="0.00\-0.00\ 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vertical="top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0" fontId="0" fillId="2" borderId="1" xfId="0" applyNumberForma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workbookViewId="0" topLeftCell="C1">
      <selection activeCell="J55" sqref="A1:J55"/>
    </sheetView>
  </sheetViews>
  <sheetFormatPr defaultColWidth="9.140625" defaultRowHeight="12.75"/>
  <cols>
    <col min="1" max="1" width="27.8515625" style="0" bestFit="1" customWidth="1"/>
    <col min="2" max="2" width="10.7109375" style="0" bestFit="1" customWidth="1"/>
    <col min="3" max="3" width="12.8515625" style="13" customWidth="1"/>
    <col min="4" max="4" width="11.57421875" style="13" customWidth="1"/>
    <col min="5" max="5" width="2.421875" style="0" customWidth="1"/>
    <col min="6" max="6" width="30.421875" style="0" bestFit="1" customWidth="1"/>
    <col min="7" max="7" width="11.57421875" style="0" bestFit="1" customWidth="1"/>
    <col min="8" max="8" width="12.421875" style="13" customWidth="1"/>
    <col min="9" max="9" width="12.140625" style="13" customWidth="1"/>
  </cols>
  <sheetData>
    <row r="1" spans="1:2" ht="12.75">
      <c r="A1" s="28" t="s">
        <v>118</v>
      </c>
      <c r="B1" s="28"/>
    </row>
    <row r="2" spans="1:3" ht="12.75">
      <c r="A2" s="27" t="s">
        <v>109</v>
      </c>
      <c r="B2" s="27"/>
      <c r="C2" s="29"/>
    </row>
    <row r="4" spans="1:9" ht="25.5">
      <c r="A4" s="22" t="s">
        <v>24</v>
      </c>
      <c r="B4" s="1" t="s">
        <v>2</v>
      </c>
      <c r="C4" s="19" t="s">
        <v>77</v>
      </c>
      <c r="D4" s="12" t="s">
        <v>1</v>
      </c>
      <c r="F4" s="22" t="s">
        <v>42</v>
      </c>
      <c r="G4" s="1" t="s">
        <v>2</v>
      </c>
      <c r="H4" s="19" t="s">
        <v>77</v>
      </c>
      <c r="I4" s="12" t="s">
        <v>1</v>
      </c>
    </row>
    <row r="5" spans="1:9" ht="12.75">
      <c r="A5" s="5" t="s">
        <v>0</v>
      </c>
      <c r="D5" s="14"/>
      <c r="F5" s="8" t="s">
        <v>43</v>
      </c>
      <c r="I5" s="14"/>
    </row>
    <row r="6" spans="1:9" ht="12.75">
      <c r="A6" t="s">
        <v>4</v>
      </c>
      <c r="B6" t="s">
        <v>3</v>
      </c>
      <c r="C6" s="13">
        <v>332</v>
      </c>
      <c r="D6" s="14">
        <f>C6/G$48</f>
        <v>0.014441061331013484</v>
      </c>
      <c r="F6" t="s">
        <v>44</v>
      </c>
      <c r="G6" t="s">
        <v>47</v>
      </c>
      <c r="H6" s="13">
        <v>288</v>
      </c>
      <c r="I6" s="14">
        <f aca="true" t="shared" si="0" ref="I6:I11">H6/G$48</f>
        <v>0.01252718573292736</v>
      </c>
    </row>
    <row r="7" spans="1:9" ht="12.75">
      <c r="A7" t="s">
        <v>5</v>
      </c>
      <c r="B7" t="s">
        <v>9</v>
      </c>
      <c r="C7" s="13">
        <v>517</v>
      </c>
      <c r="D7" s="14">
        <f>C7/G$48</f>
        <v>0.022488038277511963</v>
      </c>
      <c r="F7" t="s">
        <v>84</v>
      </c>
      <c r="G7" t="s">
        <v>48</v>
      </c>
      <c r="H7" s="13">
        <v>375</v>
      </c>
      <c r="I7" s="14">
        <f t="shared" si="0"/>
        <v>0.016311439756415833</v>
      </c>
    </row>
    <row r="8" spans="1:9" ht="12.75">
      <c r="A8" t="s">
        <v>6</v>
      </c>
      <c r="B8" t="s">
        <v>10</v>
      </c>
      <c r="C8" s="13">
        <v>568</v>
      </c>
      <c r="D8" s="14">
        <f>C8/G$48</f>
        <v>0.024706394084384516</v>
      </c>
      <c r="F8" t="s">
        <v>45</v>
      </c>
      <c r="G8" t="s">
        <v>49</v>
      </c>
      <c r="H8" s="13">
        <v>570</v>
      </c>
      <c r="I8" s="14">
        <f t="shared" si="0"/>
        <v>0.024793388429752067</v>
      </c>
    </row>
    <row r="9" spans="1:9" ht="12.75">
      <c r="A9" t="s">
        <v>7</v>
      </c>
      <c r="B9" t="s">
        <v>11</v>
      </c>
      <c r="C9" s="13">
        <v>740</v>
      </c>
      <c r="D9" s="14">
        <f>C9/G$48</f>
        <v>0.03218790778599391</v>
      </c>
      <c r="F9" t="s">
        <v>46</v>
      </c>
      <c r="G9" t="s">
        <v>50</v>
      </c>
      <c r="H9" s="13">
        <v>502</v>
      </c>
      <c r="I9" s="14">
        <f t="shared" si="0"/>
        <v>0.02183558068725533</v>
      </c>
    </row>
    <row r="10" spans="2:9" ht="12.75">
      <c r="B10" s="10" t="s">
        <v>15</v>
      </c>
      <c r="C10" s="21">
        <f>SUM(C6:C9)</f>
        <v>2157</v>
      </c>
      <c r="D10" s="16">
        <f>(C10/G48)</f>
        <v>0.09382340147890388</v>
      </c>
      <c r="F10" t="s">
        <v>46</v>
      </c>
      <c r="G10" t="s">
        <v>51</v>
      </c>
      <c r="H10" s="13">
        <v>391</v>
      </c>
      <c r="I10" s="14">
        <f t="shared" si="0"/>
        <v>0.01700739451935624</v>
      </c>
    </row>
    <row r="11" spans="1:9" ht="12.75">
      <c r="A11" s="8" t="s">
        <v>14</v>
      </c>
      <c r="D11" s="14"/>
      <c r="F11" t="s">
        <v>83</v>
      </c>
      <c r="G11" t="s">
        <v>52</v>
      </c>
      <c r="H11" s="13">
        <v>567</v>
      </c>
      <c r="I11" s="14">
        <f t="shared" si="0"/>
        <v>0.02466289691170074</v>
      </c>
    </row>
    <row r="12" spans="1:9" ht="12.75">
      <c r="A12" t="s">
        <v>16</v>
      </c>
      <c r="B12" s="3">
        <v>39904</v>
      </c>
      <c r="C12" s="13">
        <v>649</v>
      </c>
      <c r="D12" s="14">
        <f>C12/G$48</f>
        <v>0.028229665071770334</v>
      </c>
      <c r="G12" s="9" t="s">
        <v>15</v>
      </c>
      <c r="H12" s="20">
        <f>SUM(H6:H11)</f>
        <v>2693</v>
      </c>
      <c r="I12" s="16">
        <f>H12/G48</f>
        <v>0.11713788603740757</v>
      </c>
    </row>
    <row r="13" spans="1:9" ht="12.75">
      <c r="A13" t="s">
        <v>99</v>
      </c>
      <c r="B13" s="3">
        <v>39969</v>
      </c>
      <c r="C13" s="13">
        <v>369</v>
      </c>
      <c r="D13" s="14">
        <f aca="true" t="shared" si="1" ref="D13:D18">C13/G$48</f>
        <v>0.01605045672031318</v>
      </c>
      <c r="F13" s="8" t="s">
        <v>53</v>
      </c>
      <c r="I13" s="14"/>
    </row>
    <row r="14" spans="1:9" ht="12.75">
      <c r="A14" t="s">
        <v>16</v>
      </c>
      <c r="B14" s="4" t="s">
        <v>22</v>
      </c>
      <c r="C14" s="13">
        <v>585</v>
      </c>
      <c r="D14" s="14">
        <f t="shared" si="1"/>
        <v>0.0254458460200087</v>
      </c>
      <c r="F14" t="s">
        <v>89</v>
      </c>
      <c r="G14" s="7">
        <v>17</v>
      </c>
      <c r="H14" s="13">
        <v>184</v>
      </c>
      <c r="I14" s="14">
        <f aca="true" t="shared" si="2" ref="I14:I20">H14/G$48</f>
        <v>0.008003479773814702</v>
      </c>
    </row>
    <row r="15" spans="1:9" ht="12.75">
      <c r="A15" t="s">
        <v>16</v>
      </c>
      <c r="B15" s="2" t="s">
        <v>18</v>
      </c>
      <c r="C15" s="13">
        <v>619</v>
      </c>
      <c r="D15" s="14">
        <f t="shared" si="1"/>
        <v>0.02692474989125707</v>
      </c>
      <c r="F15" t="s">
        <v>54</v>
      </c>
      <c r="G15" s="7" t="s">
        <v>58</v>
      </c>
      <c r="H15" s="13">
        <v>339</v>
      </c>
      <c r="I15" s="14">
        <f t="shared" si="2"/>
        <v>0.014745541539799912</v>
      </c>
    </row>
    <row r="16" spans="1:9" ht="12.75">
      <c r="A16" t="s">
        <v>96</v>
      </c>
      <c r="B16" s="2" t="s">
        <v>20</v>
      </c>
      <c r="C16" s="13">
        <v>1145</v>
      </c>
      <c r="D16" s="14">
        <f t="shared" si="1"/>
        <v>0.04980426272292301</v>
      </c>
      <c r="F16" t="s">
        <v>55</v>
      </c>
      <c r="G16" s="7">
        <v>32</v>
      </c>
      <c r="H16" s="13">
        <v>257</v>
      </c>
      <c r="I16" s="14">
        <f t="shared" si="2"/>
        <v>0.011178773379730318</v>
      </c>
    </row>
    <row r="17" spans="1:9" ht="12.75">
      <c r="A17" t="s">
        <v>17</v>
      </c>
      <c r="B17" s="2" t="s">
        <v>19</v>
      </c>
      <c r="C17" s="13">
        <v>383</v>
      </c>
      <c r="D17" s="14">
        <f t="shared" si="1"/>
        <v>0.01665941713788604</v>
      </c>
      <c r="F17" t="s">
        <v>56</v>
      </c>
      <c r="G17" s="7"/>
      <c r="I17" s="14"/>
    </row>
    <row r="18" spans="1:9" ht="12.75">
      <c r="A18" t="s">
        <v>98</v>
      </c>
      <c r="B18" s="2">
        <v>76</v>
      </c>
      <c r="C18" s="13">
        <v>145</v>
      </c>
      <c r="D18" s="14">
        <f t="shared" si="1"/>
        <v>0.006307090039147456</v>
      </c>
      <c r="F18" t="s">
        <v>85</v>
      </c>
      <c r="G18" s="7">
        <v>121</v>
      </c>
      <c r="H18" s="13">
        <v>202</v>
      </c>
      <c r="I18" s="14">
        <f t="shared" si="2"/>
        <v>0.008786428882122662</v>
      </c>
    </row>
    <row r="19" spans="2:9" ht="12.75">
      <c r="B19" s="2"/>
      <c r="D19" s="14"/>
      <c r="F19" t="s">
        <v>57</v>
      </c>
      <c r="G19" s="7" t="s">
        <v>60</v>
      </c>
      <c r="H19" s="13">
        <v>905</v>
      </c>
      <c r="I19" s="14">
        <f t="shared" si="2"/>
        <v>0.03936494127881688</v>
      </c>
    </row>
    <row r="20" spans="2:9" ht="12.75">
      <c r="B20" s="2"/>
      <c r="D20" s="14"/>
      <c r="F20" t="s">
        <v>55</v>
      </c>
      <c r="G20" s="7">
        <v>37</v>
      </c>
      <c r="H20" s="13">
        <v>224</v>
      </c>
      <c r="I20" s="14">
        <f t="shared" si="2"/>
        <v>0.009743366681165724</v>
      </c>
    </row>
    <row r="21" spans="2:9" ht="12.75">
      <c r="B21" s="17" t="s">
        <v>15</v>
      </c>
      <c r="C21" s="21">
        <f>SUM(C12:C20)</f>
        <v>3895</v>
      </c>
      <c r="D21" s="16">
        <f>(C21/G48)</f>
        <v>0.16942148760330578</v>
      </c>
      <c r="G21" s="9" t="s">
        <v>15</v>
      </c>
      <c r="H21" s="20">
        <f>SUM(H14:H20)</f>
        <v>2111</v>
      </c>
      <c r="I21" s="16">
        <f>H21/G48</f>
        <v>0.0918225315354502</v>
      </c>
    </row>
    <row r="22" spans="1:9" ht="12.75">
      <c r="A22" s="8" t="s">
        <v>23</v>
      </c>
      <c r="D22" s="14"/>
      <c r="F22" s="8" t="s">
        <v>61</v>
      </c>
      <c r="I22" s="14"/>
    </row>
    <row r="23" spans="1:9" ht="12.75">
      <c r="A23" t="s">
        <v>110</v>
      </c>
      <c r="B23" s="6" t="s">
        <v>26</v>
      </c>
      <c r="C23" s="13">
        <v>424</v>
      </c>
      <c r="D23" s="14">
        <f>C23/G$48</f>
        <v>0.018442801217920836</v>
      </c>
      <c r="F23" t="s">
        <v>86</v>
      </c>
      <c r="G23" s="7" t="s">
        <v>64</v>
      </c>
      <c r="H23" s="13">
        <v>63</v>
      </c>
      <c r="I23" s="14">
        <f>H23/G$48</f>
        <v>0.00274032187907786</v>
      </c>
    </row>
    <row r="24" spans="1:9" ht="12.75">
      <c r="A24" t="s">
        <v>25</v>
      </c>
      <c r="B24" s="6" t="s">
        <v>27</v>
      </c>
      <c r="C24" s="13">
        <v>429</v>
      </c>
      <c r="D24" s="14">
        <f aca="true" t="shared" si="3" ref="D24:D29">C24/G$48</f>
        <v>0.018660287081339714</v>
      </c>
      <c r="F24" t="s">
        <v>87</v>
      </c>
      <c r="G24" s="7" t="s">
        <v>65</v>
      </c>
      <c r="H24" s="13">
        <v>108</v>
      </c>
      <c r="I24" s="14">
        <f>H24/G$48</f>
        <v>0.00469769464984776</v>
      </c>
    </row>
    <row r="25" spans="1:9" ht="12.75">
      <c r="A25" t="s">
        <v>97</v>
      </c>
      <c r="B25" s="2" t="s">
        <v>21</v>
      </c>
      <c r="C25" s="13">
        <v>185</v>
      </c>
      <c r="D25" s="14">
        <f t="shared" si="3"/>
        <v>0.008046976946498478</v>
      </c>
      <c r="G25" s="7"/>
      <c r="I25" s="14"/>
    </row>
    <row r="26" spans="1:9" ht="12.75">
      <c r="A26" t="s">
        <v>80</v>
      </c>
      <c r="B26" s="6" t="s">
        <v>113</v>
      </c>
      <c r="C26" s="13">
        <v>252</v>
      </c>
      <c r="D26" s="14">
        <f t="shared" si="3"/>
        <v>0.01096128751631144</v>
      </c>
      <c r="F26" t="s">
        <v>88</v>
      </c>
      <c r="G26" s="7" t="s">
        <v>66</v>
      </c>
      <c r="H26" s="13">
        <v>135</v>
      </c>
      <c r="I26" s="14">
        <f>H26/G$48</f>
        <v>0.0058721183123097</v>
      </c>
    </row>
    <row r="27" spans="1:9" ht="12.75">
      <c r="A27" t="s">
        <v>79</v>
      </c>
      <c r="B27" s="6" t="s">
        <v>28</v>
      </c>
      <c r="C27" s="13">
        <v>695</v>
      </c>
      <c r="D27" s="14">
        <f t="shared" si="3"/>
        <v>0.03023053501522401</v>
      </c>
      <c r="F27" t="s">
        <v>62</v>
      </c>
      <c r="G27" s="7">
        <v>50</v>
      </c>
      <c r="H27" s="13">
        <v>151</v>
      </c>
      <c r="I27" s="14">
        <f>H27/G$48</f>
        <v>0.006568073075250109</v>
      </c>
    </row>
    <row r="28" spans="1:9" ht="12.75">
      <c r="A28" t="s">
        <v>81</v>
      </c>
      <c r="B28" s="6" t="s">
        <v>29</v>
      </c>
      <c r="C28" s="13">
        <v>337</v>
      </c>
      <c r="D28" s="14">
        <f t="shared" si="3"/>
        <v>0.014658547194432362</v>
      </c>
      <c r="F28" t="s">
        <v>90</v>
      </c>
      <c r="G28" s="7">
        <v>89</v>
      </c>
      <c r="H28" s="13">
        <v>172</v>
      </c>
      <c r="I28" s="14">
        <f>H28/22960</f>
        <v>0.007491289198606272</v>
      </c>
    </row>
    <row r="29" spans="1:9" ht="12.75">
      <c r="A29" t="s">
        <v>82</v>
      </c>
      <c r="B29" s="6" t="s">
        <v>30</v>
      </c>
      <c r="C29" s="13">
        <v>360</v>
      </c>
      <c r="D29" s="14">
        <f t="shared" si="3"/>
        <v>0.0156589821661592</v>
      </c>
      <c r="F29" t="s">
        <v>63</v>
      </c>
      <c r="G29" s="7" t="s">
        <v>67</v>
      </c>
      <c r="H29" s="13">
        <v>130</v>
      </c>
      <c r="I29" s="14">
        <f>H29/22960</f>
        <v>0.005662020905923345</v>
      </c>
    </row>
    <row r="30" spans="2:9" ht="12.75">
      <c r="B30" s="11" t="s">
        <v>15</v>
      </c>
      <c r="C30" s="21">
        <f>SUM(C23:C29)</f>
        <v>2682</v>
      </c>
      <c r="D30" s="16">
        <f>(C30/G48)</f>
        <v>0.11665941713788604</v>
      </c>
      <c r="F30" t="s">
        <v>112</v>
      </c>
      <c r="G30" s="7">
        <v>16</v>
      </c>
      <c r="H30" s="13">
        <v>77</v>
      </c>
      <c r="I30" s="14">
        <f>H30/22960</f>
        <v>0.003353658536585366</v>
      </c>
    </row>
    <row r="31" spans="1:9" ht="12.75">
      <c r="A31" s="8" t="s">
        <v>111</v>
      </c>
      <c r="D31" s="14"/>
      <c r="G31" s="9" t="s">
        <v>15</v>
      </c>
      <c r="H31" s="20">
        <f>SUM(H23:H30)</f>
        <v>836</v>
      </c>
      <c r="I31" s="16">
        <f>H31/G48</f>
        <v>0.03636363636363636</v>
      </c>
    </row>
    <row r="32" spans="1:9" ht="12.75">
      <c r="A32" s="34" t="s">
        <v>117</v>
      </c>
      <c r="B32" s="7" t="s">
        <v>59</v>
      </c>
      <c r="C32" s="13">
        <v>614</v>
      </c>
      <c r="D32" s="14">
        <f>C32/G$48</f>
        <v>0.02670726402783819</v>
      </c>
      <c r="G32" s="31"/>
      <c r="H32" s="32"/>
      <c r="I32" s="33"/>
    </row>
    <row r="33" spans="1:9" ht="12.75">
      <c r="A33" t="s">
        <v>31</v>
      </c>
      <c r="B33" s="6" t="s">
        <v>32</v>
      </c>
      <c r="C33" s="13">
        <v>358</v>
      </c>
      <c r="D33" s="14">
        <f>C33/G$48</f>
        <v>0.015571987820791649</v>
      </c>
      <c r="F33" s="8" t="s">
        <v>68</v>
      </c>
      <c r="I33" s="14"/>
    </row>
    <row r="34" spans="1:9" ht="12.75">
      <c r="A34" t="s">
        <v>8</v>
      </c>
      <c r="B34" t="s">
        <v>12</v>
      </c>
      <c r="C34" s="13">
        <v>444</v>
      </c>
      <c r="D34" s="14">
        <f>C34/G$48</f>
        <v>0.019312744671596348</v>
      </c>
      <c r="F34" t="s">
        <v>69</v>
      </c>
      <c r="G34" s="7" t="s">
        <v>70</v>
      </c>
      <c r="H34" s="13">
        <v>603</v>
      </c>
      <c r="I34" s="14">
        <f aca="true" t="shared" si="4" ref="I34:I40">H34/G$48</f>
        <v>0.02622879512831666</v>
      </c>
    </row>
    <row r="35" spans="1:9" ht="12.75">
      <c r="A35" t="s">
        <v>114</v>
      </c>
      <c r="B35" s="7">
        <v>30</v>
      </c>
      <c r="C35" s="13">
        <v>266</v>
      </c>
      <c r="D35" s="14">
        <f>C35/G$48</f>
        <v>0.011570247933884297</v>
      </c>
      <c r="F35" t="s">
        <v>91</v>
      </c>
      <c r="G35" s="7">
        <v>51</v>
      </c>
      <c r="H35" s="13">
        <v>196</v>
      </c>
      <c r="I35" s="14">
        <f t="shared" si="4"/>
        <v>0.008525445846020009</v>
      </c>
    </row>
    <row r="36" spans="2:9" ht="12.75">
      <c r="B36" s="11" t="s">
        <v>15</v>
      </c>
      <c r="C36" s="21">
        <f>SUM(C32:C35)</f>
        <v>1682</v>
      </c>
      <c r="D36" s="16">
        <f>(C36/G48)</f>
        <v>0.07316224445411049</v>
      </c>
      <c r="F36" t="s">
        <v>92</v>
      </c>
      <c r="G36" s="7" t="s">
        <v>71</v>
      </c>
      <c r="H36" s="13">
        <v>557</v>
      </c>
      <c r="I36" s="14">
        <f t="shared" si="4"/>
        <v>0.024227925184862983</v>
      </c>
    </row>
    <row r="37" spans="1:9" ht="12.75">
      <c r="A37" s="8" t="s">
        <v>33</v>
      </c>
      <c r="D37" s="14"/>
      <c r="F37" t="s">
        <v>93</v>
      </c>
      <c r="G37" s="7" t="s">
        <v>72</v>
      </c>
      <c r="H37" s="13">
        <v>1005</v>
      </c>
      <c r="I37" s="14">
        <f t="shared" si="4"/>
        <v>0.04371465854719443</v>
      </c>
    </row>
    <row r="38" spans="1:9" ht="12.75">
      <c r="A38" t="s">
        <v>4</v>
      </c>
      <c r="B38" s="7" t="s">
        <v>36</v>
      </c>
      <c r="C38" s="13">
        <v>347</v>
      </c>
      <c r="D38" s="14">
        <f>C38/G$48</f>
        <v>0.015093518921270118</v>
      </c>
      <c r="F38" t="s">
        <v>94</v>
      </c>
      <c r="G38" s="7" t="s">
        <v>73</v>
      </c>
      <c r="H38" s="13">
        <v>854</v>
      </c>
      <c r="I38" s="14">
        <f t="shared" si="4"/>
        <v>0.03714658547194433</v>
      </c>
    </row>
    <row r="39" spans="1:9" ht="12.75">
      <c r="A39" t="s">
        <v>34</v>
      </c>
      <c r="B39" s="7" t="s">
        <v>37</v>
      </c>
      <c r="C39" s="13">
        <v>343</v>
      </c>
      <c r="D39" s="14">
        <f aca="true" t="shared" si="5" ref="D39:D46">C39/G$48</f>
        <v>0.014919530230535015</v>
      </c>
      <c r="F39" t="s">
        <v>95</v>
      </c>
      <c r="G39" s="7" t="s">
        <v>74</v>
      </c>
      <c r="H39" s="13">
        <v>319</v>
      </c>
      <c r="I39" s="14">
        <f t="shared" si="4"/>
        <v>0.013875598086124402</v>
      </c>
    </row>
    <row r="40" spans="1:9" ht="12.75">
      <c r="A40" t="s">
        <v>101</v>
      </c>
      <c r="B40" s="7" t="s">
        <v>38</v>
      </c>
      <c r="C40" s="13">
        <v>462</v>
      </c>
      <c r="D40" s="14">
        <f t="shared" si="5"/>
        <v>0.020095693779904306</v>
      </c>
      <c r="F40" t="s">
        <v>95</v>
      </c>
      <c r="G40" s="7" t="s">
        <v>75</v>
      </c>
      <c r="H40" s="13">
        <v>319</v>
      </c>
      <c r="I40" s="14">
        <f t="shared" si="4"/>
        <v>0.013875598086124402</v>
      </c>
    </row>
    <row r="41" spans="1:9" ht="12.75">
      <c r="A41" t="s">
        <v>102</v>
      </c>
      <c r="B41" s="7">
        <v>130</v>
      </c>
      <c r="C41" s="13">
        <v>244</v>
      </c>
      <c r="D41" s="14">
        <f t="shared" si="5"/>
        <v>0.010613310134841234</v>
      </c>
      <c r="G41" s="18" t="s">
        <v>15</v>
      </c>
      <c r="H41" s="20">
        <f>SUM(H34:H40)</f>
        <v>3853</v>
      </c>
      <c r="I41" s="16">
        <f>H41/G48</f>
        <v>0.1675946063505872</v>
      </c>
    </row>
    <row r="42" spans="1:9" ht="12.75">
      <c r="A42" t="s">
        <v>35</v>
      </c>
      <c r="B42" s="7" t="s">
        <v>39</v>
      </c>
      <c r="C42" s="13">
        <v>609</v>
      </c>
      <c r="D42" s="14">
        <f t="shared" si="5"/>
        <v>0.026489778164419314</v>
      </c>
      <c r="G42" s="26" t="s">
        <v>76</v>
      </c>
      <c r="H42" s="24">
        <f>H12+H21+H31+H41</f>
        <v>9493</v>
      </c>
      <c r="I42" s="30">
        <f>I41+I31+I21+I12</f>
        <v>0.41291866028708135</v>
      </c>
    </row>
    <row r="43" spans="1:9" ht="12.75">
      <c r="A43" t="s">
        <v>78</v>
      </c>
      <c r="B43" s="2">
        <v>39</v>
      </c>
      <c r="C43" s="13">
        <v>181</v>
      </c>
      <c r="D43" s="14">
        <f t="shared" si="5"/>
        <v>0.007872988255763375</v>
      </c>
      <c r="G43" s="26"/>
      <c r="H43" s="24"/>
      <c r="I43" s="30"/>
    </row>
    <row r="44" spans="1:4" ht="12.75">
      <c r="A44" t="s">
        <v>100</v>
      </c>
      <c r="B44" s="7" t="s">
        <v>40</v>
      </c>
      <c r="C44" s="13">
        <v>295</v>
      </c>
      <c r="D44" s="14">
        <f t="shared" si="5"/>
        <v>0.01283166594171379</v>
      </c>
    </row>
    <row r="45" spans="1:4" ht="12.75">
      <c r="A45" t="s">
        <v>116</v>
      </c>
      <c r="B45" s="7">
        <v>38</v>
      </c>
      <c r="C45" s="13">
        <v>200</v>
      </c>
      <c r="D45" s="14">
        <f t="shared" si="5"/>
        <v>0.008699434536755112</v>
      </c>
    </row>
    <row r="46" spans="1:4" ht="12.75">
      <c r="A46" t="s">
        <v>115</v>
      </c>
      <c r="B46" s="7" t="s">
        <v>13</v>
      </c>
      <c r="C46" s="13">
        <v>400</v>
      </c>
      <c r="D46" s="14">
        <f t="shared" si="5"/>
        <v>0.017398869073510223</v>
      </c>
    </row>
    <row r="47" spans="2:4" ht="12.75">
      <c r="B47" s="10" t="s">
        <v>15</v>
      </c>
      <c r="C47" s="21">
        <f>SUM(C38:C46)</f>
        <v>3081</v>
      </c>
      <c r="D47" s="16">
        <f>(C47/G48)</f>
        <v>0.13401478903871247</v>
      </c>
    </row>
    <row r="48" spans="2:7" ht="25.5">
      <c r="B48" s="23" t="s">
        <v>41</v>
      </c>
      <c r="C48" s="24">
        <f>C10+C21+C30+C36+C47</f>
        <v>13497</v>
      </c>
      <c r="D48" s="30">
        <f>D47+D36+D30+D21+D10</f>
        <v>0.5870813397129186</v>
      </c>
      <c r="F48" s="8" t="s">
        <v>108</v>
      </c>
      <c r="G48" s="15">
        <f>H42+C48</f>
        <v>22990</v>
      </c>
    </row>
    <row r="49" spans="2:7" ht="13.5" thickBot="1">
      <c r="B49" s="23"/>
      <c r="C49" s="24"/>
      <c r="D49" s="25"/>
      <c r="F49" s="8"/>
      <c r="G49" s="15"/>
    </row>
    <row r="50" spans="6:8" ht="12.75">
      <c r="F50" s="38" t="s">
        <v>103</v>
      </c>
      <c r="G50" s="39"/>
      <c r="H50" s="40"/>
    </row>
    <row r="51" spans="6:8" ht="12.75">
      <c r="F51" s="41" t="s">
        <v>104</v>
      </c>
      <c r="G51" s="42"/>
      <c r="H51" s="43"/>
    </row>
    <row r="52" spans="6:8" ht="12.75">
      <c r="F52" s="41" t="s">
        <v>105</v>
      </c>
      <c r="G52" s="42"/>
      <c r="H52" s="43"/>
    </row>
    <row r="53" spans="6:8" ht="12.75">
      <c r="F53" s="41" t="s">
        <v>106</v>
      </c>
      <c r="G53" s="42"/>
      <c r="H53" s="43"/>
    </row>
    <row r="54" spans="6:8" ht="13.5" thickBot="1">
      <c r="F54" s="35" t="s">
        <v>107</v>
      </c>
      <c r="G54" s="36"/>
      <c r="H54" s="37"/>
    </row>
  </sheetData>
  <mergeCells count="5">
    <mergeCell ref="F54:H54"/>
    <mergeCell ref="F50:H50"/>
    <mergeCell ref="F51:H51"/>
    <mergeCell ref="F52:H52"/>
    <mergeCell ref="F53:H53"/>
  </mergeCells>
  <printOptions/>
  <pageMargins left="0.75" right="0.75" top="0.64" bottom="0.48" header="0.5" footer="0.5"/>
  <pageSetup fitToHeight="1" fitToWidth="1" horizontalDpi="600" verticalDpi="600" orientation="landscape" paperSize="9" scale="72" r:id="rId1"/>
  <headerFooter alignWithMargins="0">
    <oddHeader>&amp;CCovered Market Current Percentages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Covered Market - Appendix 2.1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2012-09-06T09:25:00Z</cp:lastPrinted>
  <dcterms:created xsi:type="dcterms:W3CDTF">2009-01-12T10:44:27Z</dcterms:created>
  <dcterms:modified xsi:type="dcterms:W3CDTF">2012-11-19T10:40:47Z</dcterms:modified>
  <cp:category/>
  <cp:version/>
  <cp:contentType/>
  <cp:contentStatus/>
</cp:coreProperties>
</file>